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7320" activeTab="0"/>
  </bookViews>
  <sheets>
    <sheet name="CCIS" sheetId="1" r:id="rId1"/>
    <sheet name="CCBS" sheetId="2" r:id="rId2"/>
    <sheet name="CCCFS" sheetId="3" r:id="rId3"/>
    <sheet name="CCSCE" sheetId="4" r:id="rId4"/>
  </sheets>
  <definedNames/>
  <calcPr fullCalcOnLoad="1"/>
</workbook>
</file>

<file path=xl/sharedStrings.xml><?xml version="1.0" encoding="utf-8"?>
<sst xmlns="http://schemas.openxmlformats.org/spreadsheetml/2006/main" count="132" uniqueCount="108">
  <si>
    <t>DOMINANT ENTERPRISE BERHAD</t>
  </si>
  <si>
    <t>Total</t>
  </si>
  <si>
    <t>ASSETS</t>
  </si>
  <si>
    <t>Property, plant and equipment</t>
  </si>
  <si>
    <t>Goodwill on consolidation</t>
  </si>
  <si>
    <t>CURRENT ASSETS</t>
  </si>
  <si>
    <t>Inventories</t>
  </si>
  <si>
    <t>Other receivables and prepaid expenses</t>
  </si>
  <si>
    <t>CURRENT LIABILITIES</t>
  </si>
  <si>
    <t>Other payables and accrued expenses</t>
  </si>
  <si>
    <t>NET CURRENT ASSETS</t>
  </si>
  <si>
    <t>NET ASSETS</t>
  </si>
  <si>
    <t>Represented by:</t>
  </si>
  <si>
    <t>Revenue</t>
  </si>
  <si>
    <t>LONG-TERM LIABILITIES</t>
  </si>
  <si>
    <t>(Company No.221206-D)</t>
  </si>
  <si>
    <t>Profit before tax</t>
  </si>
  <si>
    <t>Taxation</t>
  </si>
  <si>
    <t>Profit after tax</t>
  </si>
  <si>
    <t>RM'000</t>
  </si>
  <si>
    <t>Finance costs</t>
  </si>
  <si>
    <t>EPS - Basic (sen)</t>
  </si>
  <si>
    <t>CONDENSED CONSOLIDATED STATEMENTS OF CHANGES IN EQUITY (UNAUDITED)</t>
  </si>
  <si>
    <t>Reserve</t>
  </si>
  <si>
    <t>Share</t>
  </si>
  <si>
    <t>Revaluation</t>
  </si>
  <si>
    <t>Capital</t>
  </si>
  <si>
    <t>Premium</t>
  </si>
  <si>
    <t>Net Change in Cash &amp; Cash Equivalents</t>
  </si>
  <si>
    <t>(Unaudited)</t>
  </si>
  <si>
    <t>(Audited)</t>
  </si>
  <si>
    <t xml:space="preserve">As at </t>
  </si>
  <si>
    <t>Translation</t>
  </si>
  <si>
    <t>Unappropriated</t>
  </si>
  <si>
    <t>Profit</t>
  </si>
  <si>
    <t>Profit from operations</t>
  </si>
  <si>
    <t>Profit before taxation</t>
  </si>
  <si>
    <t>Income tax paid</t>
  </si>
  <si>
    <t>Adjustment for foreign exchange differentials</t>
  </si>
  <si>
    <t>Net tangible assets per share (RM)</t>
  </si>
  <si>
    <t>Dividend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</si>
  <si>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</si>
  <si>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</si>
  <si>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</si>
  <si>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</si>
  <si>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</si>
  <si>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</si>
  <si>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</si>
  <si>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Cash and bank balances</t>
  </si>
  <si>
    <t>* Cash and cash equivalents at end of financial period comprise the following :</t>
  </si>
  <si>
    <t>Less: Bank overdrafts</t>
  </si>
  <si>
    <t>CONDENSED CONSOLIDATED CASH FLOW STATEMENT (UNAUDITED)</t>
  </si>
  <si>
    <t>Issuance of shares</t>
  </si>
  <si>
    <t>Listing Expenses</t>
  </si>
  <si>
    <t>Issued</t>
  </si>
  <si>
    <t xml:space="preserve"> 31 March 2004</t>
  </si>
  <si>
    <t>Cash &amp; Cash Equivalents at beginning of year</t>
  </si>
  <si>
    <t>Less: Fixed Deposits pledged to banks</t>
  </si>
  <si>
    <t>Cash &amp; Cash Equivalents at end of year</t>
  </si>
  <si>
    <t>Prior Year Adjustment</t>
  </si>
  <si>
    <t>CONDENSED CONSOLIDATED BALANCE SHEET (UNAUDITED)</t>
  </si>
  <si>
    <t>reports.</t>
  </si>
  <si>
    <t>financial reports.</t>
  </si>
  <si>
    <t>The  Condensed Consolidated Cash Flow Statement  should  be read  in conjunction with  the Audited Financial</t>
  </si>
  <si>
    <t>Adjustments for : -</t>
  </si>
  <si>
    <t>Bank borrowings</t>
  </si>
  <si>
    <t>CONDENSED CONSOLIDATED INCOME STATEMENTS (UNAUDITED)</t>
  </si>
  <si>
    <t>interim financial reports.</t>
  </si>
  <si>
    <t>the interim financial reports.</t>
  </si>
  <si>
    <t xml:space="preserve">The Condensed Consolidated Statements of Changes In Equity should be read in conjunction with the Audited </t>
  </si>
  <si>
    <t xml:space="preserve">The Condensed Consolidated Income Statements should be read in conjunction with the Audited Financial </t>
  </si>
  <si>
    <t>The Condensed Consolidated Balance Sheet should be read in conjunction with the Audited Financial Statements</t>
  </si>
  <si>
    <t xml:space="preserve"> </t>
  </si>
  <si>
    <t>Trade receivables</t>
  </si>
  <si>
    <t>Trade payables</t>
  </si>
  <si>
    <t>Hire purchase payables</t>
  </si>
  <si>
    <t>Finance lease payable</t>
  </si>
  <si>
    <t>Tax liabilities</t>
  </si>
  <si>
    <t xml:space="preserve">Hire purchase payables </t>
  </si>
  <si>
    <t>Deferred tax liabilities</t>
  </si>
  <si>
    <t>Issued capital</t>
  </si>
  <si>
    <t>Share premium</t>
  </si>
  <si>
    <t>Unappropriated profit</t>
  </si>
  <si>
    <t>Revaluation reserve</t>
  </si>
  <si>
    <t>Translation reserve</t>
  </si>
  <si>
    <t>Investment income</t>
  </si>
  <si>
    <t>Current            Year To Date 30.06.2003 RM'000</t>
  </si>
  <si>
    <t>Current            Year To Date 30.06.2004 RM'000</t>
  </si>
  <si>
    <t>Statements for the financial year ended 31st March 2004 and the accompanying explanatory notes to the interim</t>
  </si>
  <si>
    <t>FOR THE FIRST QUARTER ENDED 30 JUNE 2004</t>
  </si>
  <si>
    <t>Current Year Quarter 30.06.2004</t>
  </si>
  <si>
    <t>Preceding Year Corresponding Quarter 30.06.2003</t>
  </si>
  <si>
    <t>Current Year    To Date     30.06.2004</t>
  </si>
  <si>
    <t>Preceding Year Corresponding Period 30.06.2003</t>
  </si>
  <si>
    <t>Interest income</t>
  </si>
  <si>
    <t xml:space="preserve">Statements  for the financial year ended  31st March 2004  and the accompanying explanatory notes to the </t>
  </si>
  <si>
    <t xml:space="preserve"> 30 June 2004</t>
  </si>
  <si>
    <t xml:space="preserve">for  the financial year ended  31st  March 2004  and  the accompanying  explanatory notes to the interim financial </t>
  </si>
  <si>
    <t xml:space="preserve">Financial Statements for the financial year ended 31st March 2004 and the accompanying explanatory notes to </t>
  </si>
  <si>
    <t>Balance as at 1 April 2004</t>
  </si>
  <si>
    <t>Translation Deficit</t>
  </si>
  <si>
    <t>Balance as at 30 June 2004</t>
  </si>
  <si>
    <t>Cash generated from/(used in) operations</t>
  </si>
  <si>
    <t>Net cash from/(used in) operating activities</t>
  </si>
  <si>
    <t>Net cash from/(used in) investing activity</t>
  </si>
  <si>
    <t>Net cash used in financing activity</t>
  </si>
  <si>
    <t xml:space="preserve">           (included within short term borrowings in Note B8)</t>
  </si>
  <si>
    <t>Net Profit for the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</si>
</sst>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_);_(* \(#,##0.0000\);_(* &quot;-&quot;??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_);_(* \(#,##0.0\);_(* &quot;-&quot;??_);_(@_)"/>
    <numFmt numFmtId="176" formatCode="0.00000"/>
    <numFmt numFmtId="177" formatCode="_(* #,##0.0_);_(* \(#,##0.0\);_(* &quot;-&quot;_);_(@_)"/>
    <numFmt numFmtId="178" formatCode="_(* #,##0.0_);_(* \(#,##0.0\);_(* &quot;-&quot;?_);_(@_)"/>
    <numFmt numFmtId="179" formatCode="_-* #,##0_-;\-* #,##0_-;_-* &quot;-&quot;??_-;_-@_-"/>
    <numFmt numFmtId="180" formatCode="_-* #,##0.00_-;\-* #,##0.00_-;_-* &quot;-&quot;??_-;_-@_-"/>
    <numFmt numFmtId="181" formatCode="_-* #,##0.0000_-;\-* #,##0.0000_-;_-* &quot;-&quot;??_-;_-@_-"/>
    <numFmt numFmtId="182" formatCode="_(* #,##0.00_);_(* \(#,##0.00\);_(* &quot;-&quot;_);_(@_)"/>
    <numFmt numFmtId="183" formatCode="#,##0_);[Red]\(#,##0\);\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_(* #,##0.0000000_);_(* \(#,##0.0000000\);_(* &quot;-&quot;???????_);_(@_)"/>
    <numFmt numFmtId="189" formatCode="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top"/>
    </xf>
    <xf numFmtId="43" fontId="2" fillId="0" borderId="0" xfId="15" applyFont="1" applyFill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5" applyNumberFormat="1" applyFont="1" applyAlignment="1">
      <alignment horizontal="right"/>
    </xf>
    <xf numFmtId="38" fontId="5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3" fontId="4" fillId="0" borderId="0" xfId="15" applyNumberFormat="1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0" xfId="15" applyFont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41" fontId="5" fillId="0" borderId="0" xfId="15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Alignment="1" quotePrefix="1">
      <alignment horizontal="center"/>
    </xf>
    <xf numFmtId="164" fontId="5" fillId="0" borderId="2" xfId="15" applyNumberFormat="1" applyFont="1" applyBorder="1" applyAlignment="1">
      <alignment vertical="top"/>
    </xf>
    <xf numFmtId="43" fontId="5" fillId="0" borderId="7" xfId="15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38" fontId="4" fillId="0" borderId="0" xfId="21" applyFont="1">
      <alignment/>
      <protection/>
    </xf>
    <xf numFmtId="43" fontId="4" fillId="0" borderId="0" xfId="15" applyFont="1" applyAlignment="1">
      <alignment/>
    </xf>
    <xf numFmtId="43" fontId="7" fillId="0" borderId="0" xfId="15" applyFont="1" applyAlignment="1">
      <alignment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/>
    </xf>
    <xf numFmtId="43" fontId="4" fillId="0" borderId="0" xfId="15" applyFont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68" fontId="5" fillId="0" borderId="0" xfId="15" applyNumberFormat="1" applyFont="1" applyBorder="1" applyAlignment="1">
      <alignment/>
    </xf>
    <xf numFmtId="0" fontId="5" fillId="0" borderId="0" xfId="0" applyFont="1" applyFill="1" applyAlignment="1">
      <alignment horizontal="right" vertical="center" wrapText="1"/>
    </xf>
    <xf numFmtId="43" fontId="5" fillId="0" borderId="0" xfId="15" applyFont="1" applyFill="1" applyAlignment="1">
      <alignment/>
    </xf>
    <xf numFmtId="43" fontId="11" fillId="0" borderId="0" xfId="15" applyFont="1" applyFill="1" applyAlignment="1">
      <alignment horizontal="left"/>
    </xf>
    <xf numFmtId="43" fontId="5" fillId="0" borderId="0" xfId="15" applyFont="1" applyBorder="1" applyAlignment="1">
      <alignment/>
    </xf>
    <xf numFmtId="43" fontId="5" fillId="0" borderId="0" xfId="15" applyFont="1" applyBorder="1" applyAlignment="1">
      <alignment vertical="center"/>
    </xf>
    <xf numFmtId="43" fontId="5" fillId="0" borderId="0" xfId="15" applyFont="1" applyAlignment="1">
      <alignment vertical="center"/>
    </xf>
    <xf numFmtId="43" fontId="1" fillId="0" borderId="0" xfId="15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43" fontId="12" fillId="0" borderId="0" xfId="15" applyFont="1" applyFill="1" applyAlignment="1">
      <alignment horizontal="left"/>
    </xf>
    <xf numFmtId="43" fontId="12" fillId="0" borderId="0" xfId="15" applyFont="1" applyFill="1" applyAlignment="1">
      <alignment horizontal="left" vertical="center"/>
    </xf>
    <xf numFmtId="164" fontId="5" fillId="0" borderId="2" xfId="15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3" fontId="13" fillId="0" borderId="0" xfId="15" applyFont="1" applyFill="1" applyAlignment="1">
      <alignment horizontal="left"/>
    </xf>
    <xf numFmtId="43" fontId="11" fillId="0" borderId="0" xfId="15" applyFont="1" applyFill="1" applyAlignment="1">
      <alignment horizontal="left" vertical="center"/>
    </xf>
    <xf numFmtId="164" fontId="5" fillId="0" borderId="0" xfId="15" applyNumberFormat="1" applyFont="1" applyFill="1" applyBorder="1" applyAlignment="1">
      <alignment horizontal="right"/>
    </xf>
    <xf numFmtId="164" fontId="5" fillId="0" borderId="2" xfId="15" applyNumberFormat="1" applyFont="1" applyFill="1" applyBorder="1" applyAlignment="1">
      <alignment horizontal="right" vertical="center"/>
    </xf>
    <xf numFmtId="164" fontId="5" fillId="0" borderId="7" xfId="15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5" fillId="0" borderId="0" xfId="15" applyNumberFormat="1" applyFont="1" applyFill="1" applyAlignment="1">
      <alignment horizontal="justify" wrapText="1"/>
    </xf>
    <xf numFmtId="0" fontId="5" fillId="0" borderId="0" xfId="0" applyFont="1" applyFill="1" applyAlignment="1">
      <alignment horizontal="left" vertical="center"/>
    </xf>
    <xf numFmtId="164" fontId="5" fillId="0" borderId="2" xfId="15" applyNumberFormat="1" applyFont="1" applyFill="1" applyBorder="1" applyAlignment="1">
      <alignment horizontal="justify" vertical="top" wrapText="1"/>
    </xf>
    <xf numFmtId="164" fontId="5" fillId="0" borderId="7" xfId="15" applyNumberFormat="1" applyFont="1" applyFill="1" applyBorder="1" applyAlignment="1">
      <alignment vertical="center"/>
    </xf>
    <xf numFmtId="43" fontId="4" fillId="0" borderId="0" xfId="15" applyFont="1" applyFill="1" applyAlignment="1">
      <alignment/>
    </xf>
    <xf numFmtId="43" fontId="5" fillId="0" borderId="0" xfId="15" applyFont="1" applyAlignment="1">
      <alignment vertical="top"/>
    </xf>
    <xf numFmtId="43" fontId="5" fillId="0" borderId="0" xfId="15" applyFont="1" applyAlignment="1">
      <alignment horizontal="center" vertical="center" wrapText="1"/>
    </xf>
    <xf numFmtId="43" fontId="3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1" fontId="5" fillId="0" borderId="0" xfId="15" applyNumberFormat="1" applyFont="1" applyAlignment="1">
      <alignment horizontal="center"/>
    </xf>
    <xf numFmtId="182" fontId="5" fillId="0" borderId="7" xfId="15" applyNumberFormat="1" applyFont="1" applyBorder="1" applyAlignment="1">
      <alignment vertical="center"/>
    </xf>
    <xf numFmtId="43" fontId="5" fillId="0" borderId="7" xfId="15" applyNumberFormat="1" applyFont="1" applyFill="1" applyBorder="1" applyAlignment="1">
      <alignment vertical="center"/>
    </xf>
    <xf numFmtId="41" fontId="5" fillId="0" borderId="0" xfId="15" applyNumberFormat="1" applyFont="1" applyAlignment="1">
      <alignment horizontal="right"/>
    </xf>
    <xf numFmtId="41" fontId="5" fillId="0" borderId="0" xfId="15" applyNumberFormat="1" applyFont="1" applyBorder="1" applyAlignment="1">
      <alignment horizontal="right"/>
    </xf>
    <xf numFmtId="41" fontId="5" fillId="0" borderId="0" xfId="15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164" fontId="4" fillId="0" borderId="0" xfId="15" applyNumberFormat="1" applyFont="1" applyFill="1" applyAlignment="1">
      <alignment horizontal="center" vertical="center" wrapText="1"/>
    </xf>
    <xf numFmtId="43" fontId="4" fillId="0" borderId="0" xfId="15" applyFont="1" applyFill="1" applyAlignment="1">
      <alignment horizontal="left"/>
    </xf>
    <xf numFmtId="43" fontId="7" fillId="0" borderId="0" xfId="15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workbookViewId="0" topLeftCell="A8">
      <selection activeCell="H24" sqref="H24"/>
    </sheetView>
  </sheetViews>
  <sheetFormatPr defaultColWidth="9.140625" defaultRowHeight="12.75"/>
  <cols>
    <col min="1" max="1" width="26.7109375" style="38" customWidth="1"/>
    <col min="2" max="2" width="12.8515625" style="1" customWidth="1"/>
    <col min="3" max="3" width="2.57421875" style="7" customWidth="1"/>
    <col min="4" max="4" width="12.8515625" style="1" customWidth="1"/>
    <col min="5" max="5" width="2.57421875" style="7" customWidth="1"/>
    <col min="6" max="6" width="12.8515625" style="1" customWidth="1"/>
    <col min="7" max="7" width="2.57421875" style="7" customWidth="1"/>
    <col min="8" max="8" width="12.8515625" style="1" customWidth="1"/>
    <col min="9" max="16384" width="9.140625" style="1" customWidth="1"/>
  </cols>
  <sheetData>
    <row r="1" spans="1:8" ht="12.75">
      <c r="A1" s="52" t="s">
        <v>0</v>
      </c>
      <c r="H1" s="15"/>
    </row>
    <row r="2" ht="12.75">
      <c r="A2" s="52" t="s">
        <v>15</v>
      </c>
    </row>
    <row r="3" ht="21" customHeight="1">
      <c r="A3" s="53" t="s">
        <v>66</v>
      </c>
    </row>
    <row r="4" ht="15" customHeight="1">
      <c r="A4" s="53" t="s">
        <v>89</v>
      </c>
    </row>
    <row r="5" ht="12" customHeight="1"/>
    <row r="6" spans="1:8" s="13" customFormat="1" ht="15.75" customHeight="1">
      <c r="A6" s="85"/>
      <c r="B6" s="49">
        <v>2005</v>
      </c>
      <c r="C6" s="50"/>
      <c r="D6" s="49">
        <v>2004</v>
      </c>
      <c r="E6" s="50"/>
      <c r="F6" s="49">
        <v>2005</v>
      </c>
      <c r="G6" s="50"/>
      <c r="H6" s="49">
        <v>2004</v>
      </c>
    </row>
    <row r="7" spans="1:8" s="34" customFormat="1" ht="63.75">
      <c r="A7" s="86"/>
      <c r="B7" s="35" t="s">
        <v>90</v>
      </c>
      <c r="C7" s="36"/>
      <c r="D7" s="35" t="s">
        <v>91</v>
      </c>
      <c r="E7" s="36"/>
      <c r="F7" s="35" t="s">
        <v>92</v>
      </c>
      <c r="G7" s="36"/>
      <c r="H7" s="35" t="s">
        <v>93</v>
      </c>
    </row>
    <row r="8" spans="2:8" ht="15" customHeight="1">
      <c r="B8" s="4"/>
      <c r="C8" s="20"/>
      <c r="D8" s="4"/>
      <c r="E8" s="20"/>
      <c r="F8" s="4"/>
      <c r="G8" s="20"/>
      <c r="H8" s="4"/>
    </row>
    <row r="9" spans="2:8" ht="15" customHeight="1">
      <c r="B9" s="18" t="s">
        <v>19</v>
      </c>
      <c r="C9" s="19"/>
      <c r="D9" s="18" t="s">
        <v>19</v>
      </c>
      <c r="E9" s="19"/>
      <c r="F9" s="18" t="s">
        <v>19</v>
      </c>
      <c r="G9" s="19"/>
      <c r="H9" s="18" t="s">
        <v>19</v>
      </c>
    </row>
    <row r="10" ht="15" customHeight="1">
      <c r="H10" s="15"/>
    </row>
    <row r="11" spans="1:8" ht="15" customHeight="1">
      <c r="A11" s="38" t="s">
        <v>13</v>
      </c>
      <c r="B11" s="21">
        <v>38669</v>
      </c>
      <c r="C11" s="22"/>
      <c r="D11" s="21">
        <v>32391</v>
      </c>
      <c r="E11" s="22"/>
      <c r="F11" s="21">
        <f>B11</f>
        <v>38669</v>
      </c>
      <c r="G11" s="22"/>
      <c r="H11" s="93">
        <v>32391</v>
      </c>
    </row>
    <row r="12" spans="2:8" ht="15" customHeight="1">
      <c r="B12" s="21"/>
      <c r="C12" s="22"/>
      <c r="D12" s="21"/>
      <c r="E12" s="22"/>
      <c r="F12" s="21"/>
      <c r="G12" s="22"/>
      <c r="H12" s="93"/>
    </row>
    <row r="13" spans="1:8" ht="15" customHeight="1">
      <c r="A13" s="38" t="s">
        <v>35</v>
      </c>
      <c r="B13" s="21">
        <v>3123</v>
      </c>
      <c r="C13" s="22"/>
      <c r="D13" s="21">
        <v>2321</v>
      </c>
      <c r="E13" s="22"/>
      <c r="F13" s="21">
        <f aca="true" t="shared" si="0" ref="F13:F25">B13</f>
        <v>3123</v>
      </c>
      <c r="G13" s="22"/>
      <c r="H13" s="93">
        <v>2321</v>
      </c>
    </row>
    <row r="14" spans="2:8" ht="15" customHeight="1">
      <c r="B14" s="21"/>
      <c r="C14" s="22"/>
      <c r="E14" s="22"/>
      <c r="F14" s="21"/>
      <c r="G14" s="22"/>
      <c r="H14" s="15"/>
    </row>
    <row r="15" spans="1:8" ht="15" customHeight="1">
      <c r="A15" s="38" t="s">
        <v>20</v>
      </c>
      <c r="B15" s="21">
        <v>-185</v>
      </c>
      <c r="C15" s="22"/>
      <c r="D15" s="93">
        <v>-194</v>
      </c>
      <c r="E15" s="22"/>
      <c r="F15" s="21">
        <f t="shared" si="0"/>
        <v>-185</v>
      </c>
      <c r="G15" s="22"/>
      <c r="H15" s="93">
        <v>-194</v>
      </c>
    </row>
    <row r="16" spans="1:8" s="7" customFormat="1" ht="15" customHeight="1">
      <c r="A16" s="64"/>
      <c r="B16" s="22"/>
      <c r="C16" s="22"/>
      <c r="D16" s="94"/>
      <c r="E16" s="22"/>
      <c r="F16" s="21"/>
      <c r="G16" s="22"/>
      <c r="H16" s="94"/>
    </row>
    <row r="17" spans="1:8" s="7" customFormat="1" ht="15" customHeight="1">
      <c r="A17" s="64" t="s">
        <v>94</v>
      </c>
      <c r="B17" s="22">
        <v>34</v>
      </c>
      <c r="C17" s="22"/>
      <c r="D17" s="93">
        <v>30</v>
      </c>
      <c r="E17" s="22"/>
      <c r="F17" s="21">
        <f t="shared" si="0"/>
        <v>34</v>
      </c>
      <c r="G17" s="22"/>
      <c r="H17" s="93">
        <v>30</v>
      </c>
    </row>
    <row r="18" spans="1:8" s="7" customFormat="1" ht="15" customHeight="1">
      <c r="A18" s="64"/>
      <c r="B18" s="22"/>
      <c r="C18" s="22"/>
      <c r="D18" s="94"/>
      <c r="E18" s="22"/>
      <c r="F18" s="21"/>
      <c r="G18" s="22"/>
      <c r="H18" s="94"/>
    </row>
    <row r="19" spans="1:11" ht="15" customHeight="1">
      <c r="A19" s="38" t="s">
        <v>85</v>
      </c>
      <c r="B19" s="21">
        <v>265</v>
      </c>
      <c r="C19" s="22"/>
      <c r="D19" s="93">
        <v>324</v>
      </c>
      <c r="E19" s="22"/>
      <c r="F19" s="21">
        <f t="shared" si="0"/>
        <v>265</v>
      </c>
      <c r="G19" s="22"/>
      <c r="H19" s="93">
        <v>324</v>
      </c>
      <c r="J19" s="96"/>
      <c r="K19" s="96"/>
    </row>
    <row r="20" spans="1:8" s="7" customFormat="1" ht="15" customHeight="1">
      <c r="A20" s="64"/>
      <c r="B20" s="22"/>
      <c r="C20" s="22"/>
      <c r="D20" s="22"/>
      <c r="E20" s="22"/>
      <c r="F20" s="21"/>
      <c r="G20" s="22"/>
      <c r="H20" s="94"/>
    </row>
    <row r="21" spans="1:8" ht="15" customHeight="1">
      <c r="A21" s="38" t="s">
        <v>16</v>
      </c>
      <c r="B21" s="21">
        <v>3237</v>
      </c>
      <c r="C21" s="22"/>
      <c r="D21" s="90">
        <v>2481</v>
      </c>
      <c r="E21" s="22"/>
      <c r="F21" s="21">
        <f t="shared" si="0"/>
        <v>3237</v>
      </c>
      <c r="G21" s="22"/>
      <c r="H21" s="93">
        <v>2481</v>
      </c>
    </row>
    <row r="22" spans="2:8" ht="15" customHeight="1">
      <c r="B22" s="21"/>
      <c r="C22" s="22"/>
      <c r="E22" s="22"/>
      <c r="F22" s="21"/>
      <c r="G22" s="22"/>
      <c r="H22" s="15"/>
    </row>
    <row r="23" spans="1:8" s="42" customFormat="1" ht="15" customHeight="1">
      <c r="A23" s="65" t="s">
        <v>17</v>
      </c>
      <c r="B23" s="41">
        <v>-334</v>
      </c>
      <c r="C23" s="41"/>
      <c r="D23" s="41">
        <v>-403</v>
      </c>
      <c r="E23" s="41"/>
      <c r="F23" s="21">
        <f t="shared" si="0"/>
        <v>-334</v>
      </c>
      <c r="G23" s="41"/>
      <c r="H23" s="95">
        <v>-403</v>
      </c>
    </row>
    <row r="24" spans="1:8" s="7" customFormat="1" ht="15" customHeight="1">
      <c r="A24" s="64"/>
      <c r="B24" s="22"/>
      <c r="C24" s="22"/>
      <c r="D24" s="22"/>
      <c r="E24" s="22"/>
      <c r="F24" s="21"/>
      <c r="G24" s="22"/>
      <c r="H24" s="94"/>
    </row>
    <row r="25" spans="1:8" s="42" customFormat="1" ht="15" customHeight="1">
      <c r="A25" s="65" t="s">
        <v>18</v>
      </c>
      <c r="B25" s="41">
        <v>2903</v>
      </c>
      <c r="C25" s="41"/>
      <c r="D25" s="41">
        <v>2078</v>
      </c>
      <c r="E25" s="41"/>
      <c r="F25" s="21">
        <f t="shared" si="0"/>
        <v>2903</v>
      </c>
      <c r="G25" s="41"/>
      <c r="H25" s="95">
        <v>2078</v>
      </c>
    </row>
    <row r="26" spans="2:8" ht="39" customHeight="1">
      <c r="B26" s="21"/>
      <c r="C26" s="22"/>
      <c r="D26" s="21"/>
      <c r="E26" s="22"/>
      <c r="F26" s="21"/>
      <c r="G26" s="22"/>
      <c r="H26" s="21"/>
    </row>
    <row r="27" spans="1:8" s="37" customFormat="1" ht="15" customHeight="1" thickBot="1">
      <c r="A27" s="66" t="s">
        <v>21</v>
      </c>
      <c r="B27" s="92">
        <f>(B25/86000)*100</f>
        <v>3.3755813953488376</v>
      </c>
      <c r="C27" s="41"/>
      <c r="D27" s="91">
        <v>2.68</v>
      </c>
      <c r="E27" s="41"/>
      <c r="F27" s="48">
        <f>(F25/86000)*100</f>
        <v>3.3755813953488376</v>
      </c>
      <c r="G27" s="41"/>
      <c r="H27" s="91">
        <v>2.68</v>
      </c>
    </row>
    <row r="28" ht="12.75" customHeight="1" thickTop="1"/>
    <row r="29" ht="12.75" customHeight="1"/>
    <row r="30" ht="12.75" customHeight="1"/>
    <row r="31" ht="12.75" customHeight="1"/>
    <row r="32" ht="12.75" customHeight="1"/>
    <row r="33" spans="1:7" ht="12.75" customHeight="1">
      <c r="A33" s="52" t="s">
        <v>70</v>
      </c>
      <c r="C33" s="1"/>
      <c r="E33" s="1"/>
      <c r="G33" s="1"/>
    </row>
    <row r="34" spans="1:7" ht="12.75" customHeight="1">
      <c r="A34" s="52" t="s">
        <v>95</v>
      </c>
      <c r="C34" s="1"/>
      <c r="E34" s="1"/>
      <c r="G34" s="1"/>
    </row>
    <row r="35" ht="12.75" customHeight="1">
      <c r="A35" s="52" t="s">
        <v>67</v>
      </c>
    </row>
    <row r="36" ht="12.75" customHeight="1">
      <c r="A36" s="52"/>
    </row>
  </sheetData>
  <printOptions/>
  <pageMargins left="1" right="0" top="0.75" bottom="0.75" header="0.25" footer="0.25"/>
  <pageSetup horizontalDpi="600" verticalDpi="600" orientation="portrait" r:id="rId1"/>
  <headerFooter alignWithMargins="0">
    <oddFooter>&amp;C&amp;"Times New Roman,Regular"&amp;8 -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26">
      <selection activeCell="A39" sqref="A39"/>
    </sheetView>
  </sheetViews>
  <sheetFormatPr defaultColWidth="9.140625" defaultRowHeight="12.75"/>
  <cols>
    <col min="1" max="1" width="54.8515625" style="38" customWidth="1"/>
    <col min="2" max="2" width="13.421875" style="2" customWidth="1"/>
    <col min="3" max="3" width="3.57421875" style="6" customWidth="1"/>
    <col min="4" max="4" width="13.421875" style="2" customWidth="1"/>
    <col min="5" max="16384" width="9.140625" style="1" customWidth="1"/>
  </cols>
  <sheetData>
    <row r="1" spans="1:4" ht="12.75">
      <c r="A1" s="52" t="s">
        <v>0</v>
      </c>
      <c r="D1" s="25"/>
    </row>
    <row r="2" ht="12.75">
      <c r="A2" s="52" t="s">
        <v>15</v>
      </c>
    </row>
    <row r="3" ht="21" customHeight="1">
      <c r="A3" s="53" t="s">
        <v>60</v>
      </c>
    </row>
    <row r="4" ht="15" customHeight="1">
      <c r="A4" s="53"/>
    </row>
    <row r="5" spans="2:4" ht="15.75" customHeight="1">
      <c r="B5" s="3" t="s">
        <v>29</v>
      </c>
      <c r="C5" s="45"/>
      <c r="D5" s="3" t="s">
        <v>30</v>
      </c>
    </row>
    <row r="6" spans="2:4" ht="11.25" customHeight="1">
      <c r="B6" s="3" t="s">
        <v>31</v>
      </c>
      <c r="C6" s="45"/>
      <c r="D6" s="3" t="s">
        <v>31</v>
      </c>
    </row>
    <row r="7" spans="1:5" ht="11.25" customHeight="1">
      <c r="A7" s="38" t="s">
        <v>72</v>
      </c>
      <c r="B7" s="46" t="s">
        <v>96</v>
      </c>
      <c r="C7" s="45" t="s">
        <v>72</v>
      </c>
      <c r="D7" s="46" t="s">
        <v>55</v>
      </c>
      <c r="E7" s="1" t="s">
        <v>72</v>
      </c>
    </row>
    <row r="8" spans="2:4" ht="12.75">
      <c r="B8" s="3" t="s">
        <v>19</v>
      </c>
      <c r="C8" s="45"/>
      <c r="D8" s="3" t="s">
        <v>19</v>
      </c>
    </row>
    <row r="9" spans="1:4" ht="21" customHeight="1">
      <c r="A9" s="67" t="s">
        <v>2</v>
      </c>
      <c r="B9" s="6"/>
      <c r="D9" s="6"/>
    </row>
    <row r="10" spans="1:4" ht="12.75">
      <c r="A10" s="14" t="s">
        <v>3</v>
      </c>
      <c r="B10" s="6">
        <v>30671</v>
      </c>
      <c r="D10" s="6">
        <v>30832</v>
      </c>
    </row>
    <row r="11" spans="1:4" ht="12.75">
      <c r="A11" s="14" t="s">
        <v>4</v>
      </c>
      <c r="B11" s="6">
        <v>629</v>
      </c>
      <c r="D11" s="6">
        <v>637</v>
      </c>
    </row>
    <row r="12" spans="1:4" ht="12.75">
      <c r="A12" s="14"/>
      <c r="B12" s="6"/>
      <c r="D12" s="6"/>
    </row>
    <row r="13" spans="1:4" ht="12.75">
      <c r="A13" s="67" t="s">
        <v>5</v>
      </c>
      <c r="B13" s="6"/>
      <c r="D13" s="6"/>
    </row>
    <row r="14" spans="1:4" ht="12.75">
      <c r="A14" s="14" t="s">
        <v>6</v>
      </c>
      <c r="B14" s="39">
        <v>22723</v>
      </c>
      <c r="D14" s="39">
        <v>27423</v>
      </c>
    </row>
    <row r="15" spans="1:4" ht="12.75">
      <c r="A15" s="14" t="s">
        <v>73</v>
      </c>
      <c r="B15" s="43">
        <v>33824</v>
      </c>
      <c r="D15" s="43">
        <v>31203</v>
      </c>
    </row>
    <row r="16" spans="1:4" ht="12.75">
      <c r="A16" s="14" t="s">
        <v>7</v>
      </c>
      <c r="B16" s="43">
        <v>1092</v>
      </c>
      <c r="D16" s="43">
        <v>758</v>
      </c>
    </row>
    <row r="17" spans="1:4" ht="12.75">
      <c r="A17" s="14" t="s">
        <v>48</v>
      </c>
      <c r="B17" s="43">
        <v>6312</v>
      </c>
      <c r="D17" s="43">
        <v>7239</v>
      </c>
    </row>
    <row r="18" spans="1:4" ht="15" customHeight="1">
      <c r="A18" s="14"/>
      <c r="B18" s="44">
        <f>SUM(B14:B17)</f>
        <v>63951</v>
      </c>
      <c r="D18" s="44">
        <f>SUM(D14:D17)</f>
        <v>66623</v>
      </c>
    </row>
    <row r="19" spans="1:4" ht="21" customHeight="1">
      <c r="A19" s="67" t="s">
        <v>8</v>
      </c>
      <c r="B19" s="43"/>
      <c r="D19" s="43"/>
    </row>
    <row r="20" spans="1:4" ht="12.75">
      <c r="A20" s="14" t="s">
        <v>74</v>
      </c>
      <c r="B20" s="43">
        <v>9115</v>
      </c>
      <c r="D20" s="43">
        <v>9027</v>
      </c>
    </row>
    <row r="21" spans="1:4" ht="12.75">
      <c r="A21" s="14" t="s">
        <v>9</v>
      </c>
      <c r="B21" s="43">
        <v>1662</v>
      </c>
      <c r="D21" s="43">
        <v>1540</v>
      </c>
    </row>
    <row r="22" spans="1:4" ht="12.75">
      <c r="A22" s="14" t="s">
        <v>75</v>
      </c>
      <c r="B22" s="43">
        <v>128</v>
      </c>
      <c r="D22" s="43">
        <v>91</v>
      </c>
    </row>
    <row r="23" spans="1:4" ht="12.75">
      <c r="A23" s="14" t="s">
        <v>76</v>
      </c>
      <c r="B23" s="43">
        <v>0</v>
      </c>
      <c r="D23" s="43">
        <v>76</v>
      </c>
    </row>
    <row r="24" spans="1:4" ht="12.75">
      <c r="A24" s="14" t="s">
        <v>65</v>
      </c>
      <c r="B24" s="43">
        <v>16794</v>
      </c>
      <c r="D24" s="43">
        <v>22588</v>
      </c>
    </row>
    <row r="25" spans="1:4" ht="12.75">
      <c r="A25" s="14" t="s">
        <v>77</v>
      </c>
      <c r="B25" s="43">
        <v>292</v>
      </c>
      <c r="D25" s="43">
        <v>444</v>
      </c>
    </row>
    <row r="26" spans="1:4" ht="15" customHeight="1">
      <c r="A26" s="14"/>
      <c r="B26" s="44">
        <f>SUM(B20:B25)</f>
        <v>27991</v>
      </c>
      <c r="D26" s="44">
        <f>SUM(D20:D25)</f>
        <v>33766</v>
      </c>
    </row>
    <row r="27" spans="1:4" ht="18" customHeight="1">
      <c r="A27" s="67" t="s">
        <v>10</v>
      </c>
      <c r="B27" s="6">
        <f>B18-B26</f>
        <v>35960</v>
      </c>
      <c r="D27" s="6">
        <f>D18-D26</f>
        <v>32857</v>
      </c>
    </row>
    <row r="28" spans="1:4" ht="12.75">
      <c r="A28" s="14"/>
      <c r="B28" s="6"/>
      <c r="D28" s="6"/>
    </row>
    <row r="29" spans="1:4" ht="12.75">
      <c r="A29" s="67" t="s">
        <v>14</v>
      </c>
      <c r="B29" s="6"/>
      <c r="D29" s="6"/>
    </row>
    <row r="30" spans="1:4" ht="12.75">
      <c r="A30" s="14" t="s">
        <v>78</v>
      </c>
      <c r="B30" s="39">
        <v>383</v>
      </c>
      <c r="D30" s="39">
        <v>100</v>
      </c>
    </row>
    <row r="31" spans="1:4" ht="12.75">
      <c r="A31" s="14" t="s">
        <v>76</v>
      </c>
      <c r="B31" s="43">
        <v>0</v>
      </c>
      <c r="D31" s="43">
        <v>82</v>
      </c>
    </row>
    <row r="32" spans="1:4" ht="12.75" hidden="1">
      <c r="A32" s="14" t="s">
        <v>65</v>
      </c>
      <c r="B32" s="43">
        <v>0</v>
      </c>
      <c r="D32" s="43">
        <v>0</v>
      </c>
    </row>
    <row r="33" spans="1:4" ht="12.75">
      <c r="A33" s="14" t="s">
        <v>79</v>
      </c>
      <c r="B33" s="40">
        <v>1620</v>
      </c>
      <c r="D33" s="40">
        <v>1620</v>
      </c>
    </row>
    <row r="34" spans="2:4" ht="18" customHeight="1">
      <c r="B34" s="6">
        <f>-SUM(B30:B33)</f>
        <v>-2003</v>
      </c>
      <c r="D34" s="6">
        <f>-SUM(D30:D33)</f>
        <v>-1802</v>
      </c>
    </row>
    <row r="35" spans="1:4" ht="7.5" customHeight="1">
      <c r="A35" s="14"/>
      <c r="B35" s="6"/>
      <c r="D35" s="6"/>
    </row>
    <row r="36" spans="1:4" ht="17.25" customHeight="1" thickBot="1">
      <c r="A36" s="67" t="s">
        <v>11</v>
      </c>
      <c r="B36" s="5">
        <f>B10+B11+B27+B34</f>
        <v>65257</v>
      </c>
      <c r="D36" s="5">
        <f>D10+D11+D27+D34</f>
        <v>62524</v>
      </c>
    </row>
    <row r="37" ht="13.5" thickTop="1">
      <c r="A37" s="14"/>
    </row>
    <row r="38" ht="12.75">
      <c r="A38" s="87" t="s">
        <v>12</v>
      </c>
    </row>
    <row r="39" spans="1:4" ht="12.75">
      <c r="A39" s="14" t="s">
        <v>80</v>
      </c>
      <c r="B39" s="2">
        <v>43000</v>
      </c>
      <c r="D39" s="2">
        <v>43000</v>
      </c>
    </row>
    <row r="40" spans="1:4" ht="12.75">
      <c r="A40" s="14" t="s">
        <v>81</v>
      </c>
      <c r="B40" s="2">
        <v>170</v>
      </c>
      <c r="D40" s="2">
        <v>170</v>
      </c>
    </row>
    <row r="41" spans="1:4" ht="12.75">
      <c r="A41" s="14" t="s">
        <v>82</v>
      </c>
      <c r="B41" s="2">
        <v>17697</v>
      </c>
      <c r="D41" s="2">
        <v>14794</v>
      </c>
    </row>
    <row r="42" spans="1:4" ht="12.75">
      <c r="A42" s="14" t="s">
        <v>83</v>
      </c>
      <c r="B42" s="2">
        <v>3863</v>
      </c>
      <c r="D42" s="2">
        <v>3863</v>
      </c>
    </row>
    <row r="43" spans="1:4" ht="12.75">
      <c r="A43" s="14" t="s">
        <v>84</v>
      </c>
      <c r="B43" s="2">
        <v>527</v>
      </c>
      <c r="D43" s="2">
        <v>697</v>
      </c>
    </row>
    <row r="44" ht="7.5" customHeight="1">
      <c r="A44" s="14"/>
    </row>
    <row r="45" spans="2:4" ht="17.25" customHeight="1" thickBot="1">
      <c r="B45" s="5">
        <f>SUM(B39:B44)</f>
        <v>65257</v>
      </c>
      <c r="D45" s="5">
        <f>SUM(D39:D44)</f>
        <v>62524</v>
      </c>
    </row>
    <row r="46" spans="2:4" ht="7.5" customHeight="1" thickTop="1">
      <c r="B46" s="6"/>
      <c r="D46" s="6"/>
    </row>
    <row r="47" spans="1:4" ht="12.75">
      <c r="A47" s="38" t="s">
        <v>39</v>
      </c>
      <c r="B47" s="60">
        <f>(B45-B11)/86000</f>
        <v>0.7514883720930232</v>
      </c>
      <c r="C47" s="60"/>
      <c r="D47" s="60">
        <f>(D45-D11)/86000</f>
        <v>0.7196162790697674</v>
      </c>
    </row>
    <row r="48" ht="12.75" customHeight="1"/>
    <row r="49" ht="12.75" customHeight="1"/>
    <row r="50" ht="12.75" customHeight="1"/>
    <row r="51" ht="12.75" customHeight="1">
      <c r="A51" s="52" t="s">
        <v>71</v>
      </c>
    </row>
    <row r="52" ht="12.75" customHeight="1">
      <c r="A52" s="52" t="s">
        <v>97</v>
      </c>
    </row>
    <row r="53" ht="12.75" customHeight="1">
      <c r="A53" s="52" t="s">
        <v>61</v>
      </c>
    </row>
    <row r="54" ht="12.75">
      <c r="A54" s="52"/>
    </row>
  </sheetData>
  <printOptions/>
  <pageMargins left="1" right="0" top="0.75" bottom="0.58" header="0.25" footer="0.25"/>
  <pageSetup fitToHeight="1" fitToWidth="1" horizontalDpi="600" verticalDpi="600" orientation="portrait" scale="99" r:id="rId1"/>
  <headerFooter alignWithMargins="0">
    <oddFooter>&amp;C&amp;"Times New Roman,Regular"&amp;8-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2">
      <selection activeCell="B19" sqref="B19"/>
    </sheetView>
  </sheetViews>
  <sheetFormatPr defaultColWidth="9.140625" defaultRowHeight="13.5" customHeight="1"/>
  <cols>
    <col min="1" max="1" width="57.57421875" style="9" customWidth="1"/>
    <col min="2" max="2" width="9.57421875" style="68" customWidth="1"/>
    <col min="3" max="3" width="2.28125" style="9" customWidth="1"/>
    <col min="4" max="4" width="6.28125" style="9" customWidth="1"/>
    <col min="5" max="5" width="9.140625" style="9" customWidth="1"/>
    <col min="6" max="6" width="2.421875" style="9" customWidth="1"/>
    <col min="7" max="16384" width="9.140625" style="9" customWidth="1"/>
  </cols>
  <sheetData>
    <row r="1" spans="1:4" ht="12.75" customHeight="1">
      <c r="A1" s="98" t="s">
        <v>0</v>
      </c>
      <c r="B1" s="98"/>
      <c r="C1" s="98"/>
      <c r="D1" s="98"/>
    </row>
    <row r="2" spans="1:4" ht="12.75" customHeight="1">
      <c r="A2" s="98" t="s">
        <v>15</v>
      </c>
      <c r="B2" s="98"/>
      <c r="C2" s="98"/>
      <c r="D2" s="98"/>
    </row>
    <row r="3" spans="1:4" ht="21" customHeight="1">
      <c r="A3" s="99" t="s">
        <v>51</v>
      </c>
      <c r="B3" s="99"/>
      <c r="C3" s="99"/>
      <c r="D3" s="99"/>
    </row>
    <row r="4" spans="1:4" ht="27" customHeight="1">
      <c r="A4" s="100"/>
      <c r="B4" s="100"/>
      <c r="C4" s="100"/>
      <c r="D4" s="100"/>
    </row>
    <row r="5" spans="2:6" s="61" customFormat="1" ht="53.25" customHeight="1">
      <c r="B5" s="97" t="s">
        <v>87</v>
      </c>
      <c r="C5" s="97"/>
      <c r="E5" s="97" t="s">
        <v>86</v>
      </c>
      <c r="F5" s="97"/>
    </row>
    <row r="6" spans="1:5" ht="21" customHeight="1">
      <c r="A6" s="62" t="s">
        <v>36</v>
      </c>
      <c r="B6" s="10">
        <v>3237</v>
      </c>
      <c r="E6" s="10">
        <v>2481</v>
      </c>
    </row>
    <row r="7" spans="1:5" ht="19.5" customHeight="1">
      <c r="A7" s="63" t="s">
        <v>64</v>
      </c>
      <c r="E7" s="68"/>
    </row>
    <row r="8" spans="1:5" ht="16.5" customHeight="1">
      <c r="A8" s="69" t="s">
        <v>41</v>
      </c>
      <c r="B8" s="10">
        <v>486</v>
      </c>
      <c r="E8" s="10">
        <v>460</v>
      </c>
    </row>
    <row r="9" spans="1:6" s="59" customFormat="1" ht="16.5" customHeight="1">
      <c r="A9" s="70" t="s">
        <v>42</v>
      </c>
      <c r="B9" s="71">
        <v>154</v>
      </c>
      <c r="C9" s="72"/>
      <c r="E9" s="71">
        <v>160</v>
      </c>
      <c r="F9" s="72"/>
    </row>
    <row r="10" spans="1:5" ht="16.5" customHeight="1">
      <c r="A10" s="73" t="s">
        <v>43</v>
      </c>
      <c r="B10" s="10">
        <f>B6+B8+B9</f>
        <v>3877</v>
      </c>
      <c r="E10" s="10">
        <f>E6+E8+E9</f>
        <v>3101</v>
      </c>
    </row>
    <row r="11" spans="1:5" ht="13.5" customHeight="1">
      <c r="A11" s="58"/>
      <c r="E11" s="68"/>
    </row>
    <row r="12" spans="1:5" ht="13.5" customHeight="1">
      <c r="A12" s="63" t="s">
        <v>44</v>
      </c>
      <c r="E12" s="68"/>
    </row>
    <row r="13" spans="1:5" ht="16.5" customHeight="1">
      <c r="A13" s="69" t="s">
        <v>45</v>
      </c>
      <c r="B13" s="10">
        <v>1092</v>
      </c>
      <c r="E13" s="10">
        <v>-6329</v>
      </c>
    </row>
    <row r="14" spans="1:6" s="59" customFormat="1" ht="16.5" customHeight="1">
      <c r="A14" s="70" t="s">
        <v>46</v>
      </c>
      <c r="B14" s="71">
        <v>723</v>
      </c>
      <c r="C14" s="72"/>
      <c r="E14" s="71">
        <v>2030</v>
      </c>
      <c r="F14" s="72"/>
    </row>
    <row r="15" spans="1:5" ht="16.5" customHeight="1">
      <c r="A15" s="73" t="s">
        <v>102</v>
      </c>
      <c r="B15" s="10">
        <f>B10+B13+B14</f>
        <v>5692</v>
      </c>
      <c r="E15" s="10">
        <f>E10+E13+E14</f>
        <v>-1198</v>
      </c>
    </row>
    <row r="16" spans="1:5" ht="21" customHeight="1">
      <c r="A16" s="69" t="s">
        <v>47</v>
      </c>
      <c r="B16" s="10">
        <v>-185</v>
      </c>
      <c r="E16" s="10">
        <v>-194</v>
      </c>
    </row>
    <row r="17" spans="1:6" s="59" customFormat="1" ht="13.5" customHeight="1">
      <c r="A17" s="70" t="s">
        <v>37</v>
      </c>
      <c r="B17" s="71">
        <v>-476</v>
      </c>
      <c r="C17" s="72"/>
      <c r="E17" s="71">
        <v>-406</v>
      </c>
      <c r="F17" s="72"/>
    </row>
    <row r="18" spans="1:5" ht="17.25" customHeight="1">
      <c r="A18" s="63" t="s">
        <v>103</v>
      </c>
      <c r="B18" s="10">
        <f>SUM(B15:B17)</f>
        <v>5031</v>
      </c>
      <c r="E18" s="10">
        <f>SUM(E15:E17)</f>
        <v>-1798</v>
      </c>
    </row>
    <row r="19" spans="1:5" ht="17.25" customHeight="1">
      <c r="A19" s="63" t="s">
        <v>104</v>
      </c>
      <c r="B19" s="10">
        <v>-169</v>
      </c>
      <c r="E19" s="10">
        <v>3644</v>
      </c>
    </row>
    <row r="20" spans="1:6" s="59" customFormat="1" ht="20.25" customHeight="1">
      <c r="A20" s="74" t="s">
        <v>105</v>
      </c>
      <c r="B20" s="71">
        <v>-5346</v>
      </c>
      <c r="C20" s="72"/>
      <c r="E20" s="71">
        <v>-2947</v>
      </c>
      <c r="F20" s="72"/>
    </row>
    <row r="21" spans="1:5" ht="18" customHeight="1">
      <c r="A21" s="57" t="s">
        <v>28</v>
      </c>
      <c r="B21" s="11">
        <f>B18+B19+B20</f>
        <v>-484</v>
      </c>
      <c r="E21" s="11">
        <f>E18+E19+E20</f>
        <v>-1101</v>
      </c>
    </row>
    <row r="22" spans="1:5" ht="18" customHeight="1">
      <c r="A22" s="58" t="s">
        <v>38</v>
      </c>
      <c r="B22" s="75">
        <v>15</v>
      </c>
      <c r="E22" s="75">
        <v>-22</v>
      </c>
    </row>
    <row r="23" spans="1:5" s="59" customFormat="1" ht="21" customHeight="1">
      <c r="A23" s="59" t="s">
        <v>56</v>
      </c>
      <c r="B23" s="76">
        <v>4973</v>
      </c>
      <c r="E23" s="76">
        <v>2216</v>
      </c>
    </row>
    <row r="24" spans="1:6" s="59" customFormat="1" ht="18" customHeight="1" thickBot="1">
      <c r="A24" s="59" t="s">
        <v>58</v>
      </c>
      <c r="B24" s="77">
        <f>SUM(B21:B23)</f>
        <v>4504</v>
      </c>
      <c r="C24" s="78"/>
      <c r="E24" s="77">
        <f>SUM(E21:E23)</f>
        <v>1093</v>
      </c>
      <c r="F24" s="78"/>
    </row>
    <row r="25" spans="2:5" ht="13.5" customHeight="1" thickTop="1">
      <c r="B25" s="10"/>
      <c r="E25" s="10"/>
    </row>
    <row r="26" spans="1:5" ht="21" customHeight="1">
      <c r="A26" s="70" t="s">
        <v>49</v>
      </c>
      <c r="B26" s="79"/>
      <c r="E26" s="79"/>
    </row>
    <row r="27" spans="1:5" s="58" customFormat="1" ht="19.5" customHeight="1">
      <c r="A27" s="69" t="s">
        <v>48</v>
      </c>
      <c r="B27" s="80">
        <v>6312</v>
      </c>
      <c r="C27" s="88"/>
      <c r="E27" s="80">
        <f>E32-E29-E30</f>
        <v>2827</v>
      </c>
    </row>
    <row r="28" spans="1:5" ht="15" customHeight="1">
      <c r="A28" s="69" t="s">
        <v>50</v>
      </c>
      <c r="B28" s="10"/>
      <c r="C28" s="12"/>
      <c r="E28" s="10"/>
    </row>
    <row r="29" spans="1:5" ht="13.5" customHeight="1">
      <c r="A29" s="81" t="s">
        <v>106</v>
      </c>
      <c r="B29" s="10">
        <v>-1239</v>
      </c>
      <c r="C29" s="12"/>
      <c r="E29" s="10">
        <v>-1165</v>
      </c>
    </row>
    <row r="30" spans="1:5" ht="15" customHeight="1">
      <c r="A30" s="69" t="s">
        <v>57</v>
      </c>
      <c r="B30" s="10">
        <v>-569</v>
      </c>
      <c r="C30" s="12"/>
      <c r="E30" s="10">
        <v>-569</v>
      </c>
    </row>
    <row r="31" spans="2:5" ht="6" customHeight="1">
      <c r="B31" s="82"/>
      <c r="C31" s="12"/>
      <c r="E31" s="82"/>
    </row>
    <row r="32" spans="2:6" s="59" customFormat="1" ht="18" customHeight="1" thickBot="1">
      <c r="B32" s="83">
        <f>SUM(B27:B30)</f>
        <v>4504</v>
      </c>
      <c r="C32" s="89"/>
      <c r="E32" s="83">
        <v>1093</v>
      </c>
      <c r="F32" s="89"/>
    </row>
    <row r="33" ht="12.75" customHeight="1" thickTop="1">
      <c r="B33" s="10"/>
    </row>
    <row r="34" ht="12.75" customHeight="1">
      <c r="B34" s="10"/>
    </row>
    <row r="35" ht="12.75" customHeight="1">
      <c r="B35" s="10"/>
    </row>
    <row r="36" ht="12.75" customHeight="1">
      <c r="B36" s="10"/>
    </row>
    <row r="37" spans="1:2" ht="12.75" customHeight="1">
      <c r="A37" s="84" t="s">
        <v>63</v>
      </c>
      <c r="B37" s="10"/>
    </row>
    <row r="38" spans="1:2" ht="12.75" customHeight="1">
      <c r="A38" s="84" t="s">
        <v>88</v>
      </c>
      <c r="B38" s="10"/>
    </row>
    <row r="39" spans="1:2" ht="12.75" customHeight="1">
      <c r="A39" s="84" t="s">
        <v>62</v>
      </c>
      <c r="B39" s="10"/>
    </row>
    <row r="40" spans="1:2" ht="12.75" customHeight="1">
      <c r="A40" s="84"/>
      <c r="B40" s="10"/>
    </row>
  </sheetData>
  <mergeCells count="6">
    <mergeCell ref="E5:F5"/>
    <mergeCell ref="B5:C5"/>
    <mergeCell ref="A1:D1"/>
    <mergeCell ref="A2:D2"/>
    <mergeCell ref="A3:D3"/>
    <mergeCell ref="A4:D4"/>
  </mergeCells>
  <printOptions/>
  <pageMargins left="1" right="0" top="0.75" bottom="0.75" header="0.25" footer="0.25"/>
  <pageSetup fitToHeight="1" fitToWidth="1" horizontalDpi="600" verticalDpi="600" orientation="portrait" scale="97" r:id="rId1"/>
  <headerFooter alignWithMargins="0">
    <oddFooter>&amp;C&amp;"Times New Roman,Regular"&amp;8-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22" sqref="A22"/>
    </sheetView>
  </sheetViews>
  <sheetFormatPr defaultColWidth="9.140625" defaultRowHeight="12.75"/>
  <cols>
    <col min="1" max="1" width="25.00390625" style="38" customWidth="1"/>
    <col min="2" max="2" width="8.7109375" style="1" customWidth="1"/>
    <col min="3" max="3" width="1.57421875" style="1" customWidth="1"/>
    <col min="4" max="4" width="8.7109375" style="1" customWidth="1"/>
    <col min="5" max="5" width="1.57421875" style="1" customWidth="1"/>
    <col min="6" max="6" width="15.00390625" style="1" hidden="1" customWidth="1"/>
    <col min="7" max="7" width="9.7109375" style="1" customWidth="1"/>
    <col min="8" max="8" width="3.00390625" style="1" customWidth="1"/>
    <col min="9" max="9" width="9.7109375" style="1" customWidth="1"/>
    <col min="10" max="10" width="1.57421875" style="1" customWidth="1"/>
    <col min="11" max="11" width="9.7109375" style="1" customWidth="1"/>
    <col min="12" max="12" width="1.57421875" style="1" customWidth="1"/>
    <col min="13" max="13" width="9.7109375" style="1" customWidth="1"/>
    <col min="14" max="14" width="1.1484375" style="1" customWidth="1"/>
    <col min="15" max="15" width="12.7109375" style="1" customWidth="1"/>
    <col min="16" max="16384" width="9.140625" style="1" customWidth="1"/>
  </cols>
  <sheetData>
    <row r="1" spans="1:13" ht="12.75" customHeight="1">
      <c r="A1" s="52" t="s">
        <v>0</v>
      </c>
      <c r="M1" s="15"/>
    </row>
    <row r="2" ht="12.75" customHeight="1">
      <c r="A2" s="52" t="s">
        <v>15</v>
      </c>
    </row>
    <row r="3" ht="21" customHeight="1">
      <c r="A3" s="53" t="s">
        <v>22</v>
      </c>
    </row>
    <row r="4" spans="2:13" ht="27" customHeight="1">
      <c r="B4" s="18"/>
      <c r="C4" s="18"/>
      <c r="D4" s="27"/>
      <c r="E4" s="27"/>
      <c r="F4" s="27"/>
      <c r="G4" s="18"/>
      <c r="H4" s="18"/>
      <c r="I4" s="27"/>
      <c r="J4" s="27"/>
      <c r="K4" s="28"/>
      <c r="L4" s="18"/>
      <c r="M4" s="18"/>
    </row>
    <row r="5" spans="2:13" ht="15.75" customHeight="1">
      <c r="B5" s="18" t="s">
        <v>54</v>
      </c>
      <c r="C5" s="18"/>
      <c r="D5" s="29" t="s">
        <v>24</v>
      </c>
      <c r="E5" s="29"/>
      <c r="F5" s="29"/>
      <c r="G5" s="18" t="s">
        <v>33</v>
      </c>
      <c r="H5" s="18"/>
      <c r="I5" s="29" t="s">
        <v>25</v>
      </c>
      <c r="J5" s="30"/>
      <c r="K5" s="31" t="s">
        <v>32</v>
      </c>
      <c r="L5" s="18"/>
      <c r="M5" s="18"/>
    </row>
    <row r="6" spans="2:13" ht="11.25" customHeight="1">
      <c r="B6" s="16" t="s">
        <v>26</v>
      </c>
      <c r="C6" s="18"/>
      <c r="D6" s="17" t="s">
        <v>27</v>
      </c>
      <c r="E6" s="17"/>
      <c r="F6" s="19"/>
      <c r="G6" s="16" t="s">
        <v>34</v>
      </c>
      <c r="H6" s="18"/>
      <c r="I6" s="17" t="s">
        <v>23</v>
      </c>
      <c r="J6" s="19"/>
      <c r="K6" s="17" t="s">
        <v>23</v>
      </c>
      <c r="L6" s="18"/>
      <c r="M6" s="16" t="s">
        <v>1</v>
      </c>
    </row>
    <row r="7" spans="1:13" s="23" customFormat="1" ht="15.75" customHeight="1">
      <c r="A7" s="54"/>
      <c r="B7" s="18" t="s">
        <v>19</v>
      </c>
      <c r="C7" s="18"/>
      <c r="D7" s="18" t="s">
        <v>19</v>
      </c>
      <c r="E7" s="31"/>
      <c r="F7" s="31"/>
      <c r="G7" s="18" t="s">
        <v>19</v>
      </c>
      <c r="H7" s="18"/>
      <c r="I7" s="18" t="s">
        <v>19</v>
      </c>
      <c r="J7" s="31"/>
      <c r="K7" s="18" t="s">
        <v>19</v>
      </c>
      <c r="L7" s="18"/>
      <c r="M7" s="18" t="s">
        <v>19</v>
      </c>
    </row>
    <row r="8" spans="1:13" s="23" customFormat="1" ht="15.75" customHeight="1">
      <c r="A8" s="54"/>
      <c r="B8" s="18"/>
      <c r="C8" s="18"/>
      <c r="D8" s="18"/>
      <c r="E8" s="31"/>
      <c r="F8" s="31"/>
      <c r="G8" s="18"/>
      <c r="H8" s="18"/>
      <c r="I8" s="18"/>
      <c r="J8" s="31"/>
      <c r="K8" s="18"/>
      <c r="L8" s="18"/>
      <c r="M8" s="18"/>
    </row>
    <row r="9" spans="1:13" ht="33" customHeight="1">
      <c r="A9" s="52" t="s">
        <v>99</v>
      </c>
      <c r="B9" s="2">
        <v>43000</v>
      </c>
      <c r="C9" s="2"/>
      <c r="D9" s="2">
        <v>170</v>
      </c>
      <c r="E9" s="2"/>
      <c r="F9" s="2"/>
      <c r="G9" s="2">
        <v>14794</v>
      </c>
      <c r="H9" s="2"/>
      <c r="I9" s="2">
        <v>3863</v>
      </c>
      <c r="J9" s="2"/>
      <c r="K9" s="2">
        <v>697</v>
      </c>
      <c r="L9" s="2"/>
      <c r="M9" s="2">
        <f>SUM(B9:K9)</f>
        <v>62524</v>
      </c>
    </row>
    <row r="10" spans="1:13" ht="16.5" customHeight="1">
      <c r="A10" s="5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6.5" customHeight="1">
      <c r="A11" s="38" t="s">
        <v>107</v>
      </c>
      <c r="B11" s="2">
        <v>0</v>
      </c>
      <c r="C11" s="2"/>
      <c r="D11" s="2">
        <v>0</v>
      </c>
      <c r="E11" s="2"/>
      <c r="F11" s="2"/>
      <c r="G11" s="2">
        <v>2903</v>
      </c>
      <c r="H11" s="2"/>
      <c r="I11" s="2">
        <v>0</v>
      </c>
      <c r="J11" s="2"/>
      <c r="K11" s="2">
        <v>0</v>
      </c>
      <c r="L11" s="2"/>
      <c r="M11" s="2">
        <f>SUM(B11:K11)</f>
        <v>2903</v>
      </c>
    </row>
    <row r="12" spans="2:13" ht="16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6.5" customHeight="1" hidden="1">
      <c r="A13" s="38" t="s">
        <v>52</v>
      </c>
      <c r="B13" s="2">
        <v>0</v>
      </c>
      <c r="C13" s="2"/>
      <c r="D13" s="2">
        <v>0</v>
      </c>
      <c r="E13" s="2"/>
      <c r="F13" s="2"/>
      <c r="G13" s="2">
        <v>0</v>
      </c>
      <c r="H13" s="2"/>
      <c r="I13" s="2">
        <v>0</v>
      </c>
      <c r="J13" s="2"/>
      <c r="K13" s="2">
        <v>0</v>
      </c>
      <c r="L13" s="2"/>
      <c r="M13" s="2">
        <f>SUM(B13:K13)</f>
        <v>0</v>
      </c>
    </row>
    <row r="14" spans="2:13" ht="16.5" customHeight="1" hidden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customHeight="1" hidden="1">
      <c r="A15" s="38" t="s">
        <v>53</v>
      </c>
      <c r="B15" s="2">
        <v>0</v>
      </c>
      <c r="C15" s="2"/>
      <c r="D15" s="2">
        <v>0</v>
      </c>
      <c r="E15" s="2"/>
      <c r="F15" s="2"/>
      <c r="G15" s="2">
        <v>0</v>
      </c>
      <c r="H15" s="2"/>
      <c r="I15" s="2">
        <v>0</v>
      </c>
      <c r="J15" s="2"/>
      <c r="K15" s="2">
        <v>0</v>
      </c>
      <c r="L15" s="2"/>
      <c r="M15" s="2">
        <f>SUM(B15:K15)</f>
        <v>0</v>
      </c>
    </row>
    <row r="16" spans="2:13" ht="16.5" customHeight="1" hidden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5" customHeight="1" hidden="1">
      <c r="A17" s="38" t="s">
        <v>40</v>
      </c>
      <c r="B17" s="2">
        <v>0</v>
      </c>
      <c r="C17" s="2"/>
      <c r="D17" s="2">
        <v>0</v>
      </c>
      <c r="E17" s="2"/>
      <c r="F17" s="2"/>
      <c r="G17" s="2">
        <v>0</v>
      </c>
      <c r="H17" s="2"/>
      <c r="I17" s="2">
        <v>0</v>
      </c>
      <c r="J17" s="2"/>
      <c r="K17" s="2">
        <v>0</v>
      </c>
      <c r="L17" s="2"/>
      <c r="M17" s="2">
        <f>SUM(B17:K17)</f>
        <v>0</v>
      </c>
    </row>
    <row r="18" spans="2:13" ht="16.5" customHeight="1" hidden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6.5" customHeight="1">
      <c r="A19" s="38" t="s">
        <v>100</v>
      </c>
      <c r="B19" s="2">
        <v>0</v>
      </c>
      <c r="C19" s="2"/>
      <c r="D19" s="2">
        <v>0</v>
      </c>
      <c r="E19" s="2"/>
      <c r="F19" s="2"/>
      <c r="G19" s="2">
        <v>0</v>
      </c>
      <c r="H19" s="2"/>
      <c r="I19" s="2">
        <v>0</v>
      </c>
      <c r="J19" s="2"/>
      <c r="K19" s="2">
        <v>-170</v>
      </c>
      <c r="L19" s="2"/>
      <c r="M19" s="2">
        <f>SUM(B19:K19)</f>
        <v>-170</v>
      </c>
    </row>
    <row r="20" spans="2:13" ht="16.5" customHeight="1" hidden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6.5" customHeight="1" hidden="1">
      <c r="A21" s="38" t="s">
        <v>59</v>
      </c>
      <c r="B21" s="2">
        <v>0</v>
      </c>
      <c r="C21" s="2"/>
      <c r="D21" s="2">
        <v>0</v>
      </c>
      <c r="E21" s="2"/>
      <c r="F21" s="2"/>
      <c r="G21" s="2">
        <v>0</v>
      </c>
      <c r="H21" s="2"/>
      <c r="I21" s="2">
        <v>0</v>
      </c>
      <c r="J21" s="2"/>
      <c r="K21" s="2">
        <v>0</v>
      </c>
      <c r="L21" s="2"/>
      <c r="M21" s="2">
        <f>SUM(B21:K21)</f>
        <v>0</v>
      </c>
    </row>
    <row r="22" spans="2:13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3" customFormat="1" ht="22.5" customHeight="1">
      <c r="A24" s="56" t="s">
        <v>101</v>
      </c>
      <c r="B24" s="47">
        <f>SUM(B9:B23)</f>
        <v>43000</v>
      </c>
      <c r="C24" s="47"/>
      <c r="D24" s="47">
        <f>SUM(D9:D23)</f>
        <v>170</v>
      </c>
      <c r="E24" s="47"/>
      <c r="F24" s="47"/>
      <c r="G24" s="47">
        <f>SUM(G9:G23)</f>
        <v>17697</v>
      </c>
      <c r="H24" s="47"/>
      <c r="I24" s="47">
        <f>SUM(I9:I23)</f>
        <v>3863</v>
      </c>
      <c r="J24" s="47"/>
      <c r="K24" s="47">
        <f>SUM(K9:K23)</f>
        <v>527</v>
      </c>
      <c r="L24" s="47"/>
      <c r="M24" s="47">
        <f>SUM(M9:M23)</f>
        <v>65257</v>
      </c>
    </row>
    <row r="25" spans="2:13" ht="12.75">
      <c r="B25" s="26"/>
      <c r="C25" s="7"/>
      <c r="D25" s="26"/>
      <c r="E25" s="26"/>
      <c r="F25" s="7"/>
      <c r="G25" s="26"/>
      <c r="H25" s="7"/>
      <c r="I25" s="32"/>
      <c r="J25" s="7"/>
      <c r="K25" s="32"/>
      <c r="L25" s="7"/>
      <c r="M25" s="26"/>
    </row>
    <row r="26" spans="2:13" ht="12.75">
      <c r="B26" s="33"/>
      <c r="C26" s="24"/>
      <c r="D26" s="33"/>
      <c r="E26" s="24"/>
      <c r="F26" s="24"/>
      <c r="G26" s="33"/>
      <c r="H26" s="24"/>
      <c r="I26" s="33"/>
      <c r="J26" s="24"/>
      <c r="K26" s="33"/>
      <c r="L26" s="24"/>
      <c r="M26" s="33"/>
    </row>
    <row r="30" ht="12.75">
      <c r="A30" s="52" t="s">
        <v>69</v>
      </c>
    </row>
    <row r="31" ht="12.75">
      <c r="A31" s="52" t="s">
        <v>98</v>
      </c>
    </row>
    <row r="32" ht="12.75">
      <c r="A32" s="52" t="s">
        <v>68</v>
      </c>
    </row>
    <row r="33" ht="12.75">
      <c r="A33" s="51"/>
    </row>
    <row r="35" ht="12.75">
      <c r="A35" s="53"/>
    </row>
  </sheetData>
  <printOptions/>
  <pageMargins left="1" right="0" top="0.75" bottom="0.75" header="0.25" footer="0.25"/>
  <pageSetup fitToHeight="1" fitToWidth="1" horizontalDpi="600" verticalDpi="600" orientation="portrait" r:id="rId1"/>
  <headerFooter alignWithMargins="0">
    <oddFooter>&amp;C&amp;"Times New Roman,Regular"&amp;8 - Page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Chin </dc:creator>
  <cp:keywords/>
  <dc:description/>
  <cp:lastModifiedBy>PFA CORPORATE SERVICES</cp:lastModifiedBy>
  <cp:lastPrinted>2004-08-27T08:15:00Z</cp:lastPrinted>
  <dcterms:created xsi:type="dcterms:W3CDTF">2003-04-28T09:38:25Z</dcterms:created>
  <dcterms:modified xsi:type="dcterms:W3CDTF">2004-08-27T08:35:20Z</dcterms:modified>
  <cp:category/>
  <cp:version/>
  <cp:contentType/>
  <cp:contentStatus/>
</cp:coreProperties>
</file>